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akharenkoLA\Desktop\"/>
    </mc:Choice>
  </mc:AlternateContent>
  <xr:revisionPtr revIDLastSave="0" documentId="13_ncr:1_{ACDE1635-9900-4D4B-B8F5-6380752B190C}" xr6:coauthVersionLast="47" xr6:coauthVersionMax="47" xr10:uidLastSave="{00000000-0000-0000-0000-000000000000}"/>
  <bookViews>
    <workbookView xWindow="-108" yWindow="-108" windowWidth="23256" windowHeight="12576" tabRatio="687" firstSheet="2" activeTab="2" xr2:uid="{00000000-000D-0000-FFFF-FFFF00000000}"/>
  </bookViews>
  <sheets>
    <sheet name="Розрахунок_Аналіз (2)" sheetId="10" state="hidden" r:id="rId1"/>
    <sheet name="Лист1" sheetId="9" state="hidden" r:id="rId2"/>
    <sheet name="Результати" sheetId="38" r:id="rId3"/>
  </sheets>
  <definedNames>
    <definedName name="_xlnm.Print_Area" localSheetId="2">Результати!#REF!</definedName>
    <definedName name="_xlnm.Print_Area" localSheetId="0">'Розрахунок_Аналіз (2)'!$A$1:$R$20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G14" i="10"/>
  <c r="J14" i="10" s="1"/>
  <c r="D14" i="10"/>
  <c r="J13" i="10"/>
  <c r="I13" i="10"/>
  <c r="K13" i="10" s="1"/>
  <c r="L13" i="10" s="1"/>
  <c r="G13" i="10"/>
  <c r="D13" i="10"/>
  <c r="I12" i="10"/>
  <c r="G12" i="10"/>
  <c r="J12" i="10" s="1"/>
  <c r="D12" i="10"/>
  <c r="I11" i="10"/>
  <c r="G11" i="10"/>
  <c r="J11" i="10" s="1"/>
  <c r="D11" i="10"/>
  <c r="K14" i="10" l="1"/>
  <c r="L14" i="10" s="1"/>
  <c r="K11" i="10"/>
  <c r="L11" i="10" s="1"/>
  <c r="K12" i="10"/>
  <c r="L12" i="10" s="1"/>
</calcChain>
</file>

<file path=xl/sharedStrings.xml><?xml version="1.0" encoding="utf-8"?>
<sst xmlns="http://schemas.openxmlformats.org/spreadsheetml/2006/main" count="145" uniqueCount="73">
  <si>
    <t>Вартісний еквівалент 1</t>
  </si>
  <si>
    <t>Вартісний еквівалент 2</t>
  </si>
  <si>
    <t>Кількість днів у році</t>
  </si>
  <si>
    <t>Аванс</t>
  </si>
  <si>
    <t>Ставка дисконтування станом на 2014 рік</t>
  </si>
  <si>
    <t>НЕВП</t>
  </si>
  <si>
    <t>В т.ч. роботи/послуги, грн.</t>
  </si>
  <si>
    <t xml:space="preserve"> Ціна пропозиції, грн. </t>
  </si>
  <si>
    <t>О/р, залишок після авансу,грн.</t>
  </si>
  <si>
    <t>К/д для О/р, відтермінування платежу</t>
  </si>
  <si>
    <t>Розрахунок ВЕ</t>
  </si>
  <si>
    <t>Аванс, грн.</t>
  </si>
  <si>
    <t>кількість к/д до закриття авансу</t>
  </si>
  <si>
    <t>ЦП</t>
  </si>
  <si>
    <t>А</t>
  </si>
  <si>
    <t>КдЗА</t>
  </si>
  <si>
    <t>Ор</t>
  </si>
  <si>
    <t>КдОр</t>
  </si>
  <si>
    <t xml:space="preserve">Очікувана вартість </t>
  </si>
  <si>
    <r>
      <t xml:space="preserve">Розрахунок ПКТ учасників - </t>
    </r>
    <r>
      <rPr>
        <sz val="12"/>
        <color indexed="14"/>
        <rFont val="Times New Roman"/>
        <family val="1"/>
        <charset val="204"/>
      </rPr>
      <t>стадія аналіз</t>
    </r>
  </si>
  <si>
    <t>остататочний розрахунок, залишок після авансу</t>
  </si>
  <si>
    <t>Розрахунок</t>
  </si>
  <si>
    <t>ТМЦ</t>
  </si>
  <si>
    <t>в т.ч. товар, грн.</t>
  </si>
  <si>
    <t>Р/П</t>
  </si>
  <si>
    <t>ВЕ</t>
  </si>
  <si>
    <t>Товариство з обмеженою відповідальністю
 «Торговий дім Одеського кабельного заводу «Одескабель»</t>
  </si>
  <si>
    <t>Товариство з обмеженою відповідальністю
 «Електрична Інноваційна група»</t>
  </si>
  <si>
    <t>Торгово-консалтинговий центр
 «Південкабельзбут» у формі ТОВ</t>
  </si>
  <si>
    <t>Предмет закупівлі: «27.32.1. Провід, кабелі електронні й електричні, інші» (кабелі 110 кВ)» справа № 15/29_ЗУ</t>
  </si>
  <si>
    <t xml:space="preserve">Ободяк </t>
  </si>
  <si>
    <t>Ця комерційна пропозиція сформована з урахуванням курус гривні по відношенню до долара США (1 долар США=15,06 грн.). У разі зміни курса більше ніж на 8% ця комерційна пропозиція буде перерахована.</t>
  </si>
  <si>
    <t xml:space="preserve">Ціна на кабель в специфікації розрахована, виходячи з курсу НБУ 14,97грн./$.У разі зміни курсу НБУ грн./$ більше ніж на 5%, вартість договору перераховується згіжно курсу НБУ </t>
  </si>
  <si>
    <t>Особливі умови оплати</t>
  </si>
  <si>
    <t>Ціни сформовані відповідно до курсу НБУ 15,00 і можуть бути змінені в меншу або більшу сторону в залежності від коливання курсу валют.</t>
  </si>
  <si>
    <t>Ціні за одиницю товару розрахована відповідно до курсу валют станом на 28.11.2014 року встановленого НБУ 1 дол. США=14,97 грн. У випадку зміни курсу долара до гривні, вказана ціна втратить свою актуальність. В такому випадку перерахунок ціни за товар здійснюється по формулі: АЦ=(Ц/К)*АК, де АЦ-актуальна ціна, Ц-ціна вказана в пропозиції, К-курс згідно якого розрахована ціна пропозиції, АК-актуальний курс - курс НБУ грн./дол на день оплати.</t>
  </si>
  <si>
    <t xml:space="preserve"> </t>
  </si>
  <si>
    <t>*Товариство з обмеженою відповідальністю
 «Торговий дім «Енергокомплект Україна»</t>
  </si>
  <si>
    <t>Ціна за одиницю товару розрахована відповідно до курсу валют станом на 28.11.2014 року встановленого НБУ 1 дол. США=14,97 грн. У випадку зміни курсу долара до гривні, вказана ціна втратить свою актуальність. В такому випадку перерахунок ціни за товар здійснюється по формулі: АЦ=(Ц/К)*АК, де АЦ-актуальна ціна, Ц-ціна вказана в пропозиції, К-курс згідно якого розрахована ціна пропозиції, АК-актуальний курс - курс НБУ грн./дол на день оплати.</t>
  </si>
  <si>
    <t xml:space="preserve">  Передплата 100% за 15 календарних днів до дня постачання товару.           Ціна за одиницю товару розрахована відповідно до курсу валют станом на 28.11.2014 року встановленого НБУ 1 дол. США=14,97 грн. У випадку зміни курсу долара до гривні, вказана ціна втратить свою актуальність. В такому випадку перерахунок ціни за товар здійснюється по формулі: АЦ=(Ц/К)*АК, де АЦ-актуальна ціна, Ц-ціна вказана в пропозиції, К-курс згідно якого розрахована ціна пропозиції, АК-актуальний курс - курс НБУ грн./дол на день оплати.</t>
  </si>
  <si>
    <t>Зміст умов оплати, який надає Ініціатор по висновку</t>
  </si>
  <si>
    <t>*Зміст умов оплати  по ПКТ, привязка до $ США</t>
  </si>
  <si>
    <t>ВИСНОВОК ТЕХНІЧНОГО ЕКСПЕРТА:</t>
  </si>
  <si>
    <t>Дякуємо Вам за надані пропозиції та сподіваємося на подальшу взаємовигідну співпрацю.</t>
  </si>
  <si>
    <t>Шановні Учасники! Замовник прийняв рішення про результати торгів:</t>
  </si>
  <si>
    <t xml:space="preserve">Ціна пропозиції (первісна), грн. без ПДВ   </t>
  </si>
  <si>
    <t>НЕВП (дисконтована вартість)</t>
  </si>
  <si>
    <t>Учасники</t>
  </si>
  <si>
    <t>Електронна Система</t>
  </si>
  <si>
    <t>Предмет закупівлі</t>
  </si>
  <si>
    <t xml:space="preserve">Дата  оголошення </t>
  </si>
  <si>
    <t>Лот 1</t>
  </si>
  <si>
    <t xml:space="preserve">З питань укладення Договору звертатись  </t>
  </si>
  <si>
    <t>Результати тендеру</t>
  </si>
  <si>
    <t xml:space="preserve">Повідомлення про результати торгів </t>
  </si>
  <si>
    <t>Лот 2</t>
  </si>
  <si>
    <t>Лот 3</t>
  </si>
  <si>
    <t>Лот 4</t>
  </si>
  <si>
    <t xml:space="preserve">Аргументації не відповідності </t>
  </si>
  <si>
    <t>Лот 5</t>
  </si>
  <si>
    <t>Лот 6</t>
  </si>
  <si>
    <t>Відповідає</t>
  </si>
  <si>
    <t>Переможець</t>
  </si>
  <si>
    <t xml:space="preserve">«Повідомлення про результати процедури закупівлі "Автомобыльны шини" </t>
  </si>
  <si>
    <t>Дмитро Самошин, SamoshinDV@dtek.com</t>
  </si>
  <si>
    <t>https://smarttender.biz/komertsiyni-torgy/30429071/</t>
  </si>
  <si>
    <t>ТОВ "ОХОРОННИЙ ХОЛДІНГ"</t>
  </si>
  <si>
    <t>ТОВ "ЗТК"</t>
  </si>
  <si>
    <t xml:space="preserve">Не відповідповідає/Відхилена </t>
  </si>
  <si>
    <r>
      <t xml:space="preserve">вимога № п/п 1 Розмір  - 205/70R14С
</t>
    </r>
    <r>
      <rPr>
        <sz val="10"/>
        <color rgb="FFFF0000"/>
        <rFont val="Times New Roman"/>
        <family val="1"/>
        <charset val="204"/>
      </rPr>
      <t>не відповідає
205/70 R14</t>
    </r>
  </si>
  <si>
    <t>ТОВ "ТЕХНООПТТОРГ-ТРЕЙД"</t>
  </si>
  <si>
    <r>
      <rPr>
        <sz val="10"/>
        <rFont val="Times New Roman"/>
        <family val="1"/>
        <charset val="204"/>
      </rPr>
      <t xml:space="preserve">вимога № 6 Строк гарантії за ТЗ не менше 5 років або 80% зносу протектора
</t>
    </r>
    <r>
      <rPr>
        <sz val="10"/>
        <color rgb="FFFF0000"/>
        <rFont val="Times New Roman"/>
        <family val="1"/>
        <charset val="204"/>
      </rPr>
      <t>не відповідає 
12 місяців</t>
    </r>
  </si>
  <si>
    <t>ТОВ "Асканія Авто"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</si>
</sst>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10" fontId="2" fillId="0" borderId="0" xfId="0" applyNumberFormat="1" applyFont="1"/>
    <xf numFmtId="0" fontId="7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/>
    <xf numFmtId="0" fontId="13" fillId="7" borderId="2" xfId="2" applyFont="1" applyFill="1" applyBorder="1" applyAlignment="1">
      <alignment vertical="center" wrapText="1"/>
    </xf>
    <xf numFmtId="0" fontId="13" fillId="7" borderId="3" xfId="2" applyFont="1" applyFill="1" applyBorder="1" applyAlignment="1">
      <alignment vertical="center" wrapText="1"/>
    </xf>
    <xf numFmtId="0" fontId="11" fillId="7" borderId="2" xfId="2" applyFill="1" applyBorder="1" applyAlignment="1">
      <alignment vertical="center" wrapText="1"/>
    </xf>
    <xf numFmtId="0" fontId="11" fillId="7" borderId="3" xfId="2" applyFill="1" applyBorder="1" applyAlignment="1">
      <alignment vertical="center" wrapText="1"/>
    </xf>
    <xf numFmtId="14" fontId="14" fillId="7" borderId="2" xfId="2" applyNumberFormat="1" applyFont="1" applyFill="1" applyBorder="1" applyAlignment="1">
      <alignment horizontal="left" vertical="center" wrapText="1"/>
    </xf>
    <xf numFmtId="0" fontId="14" fillId="7" borderId="3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marttender.biz/komertsiyni-torgy/3042907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opLeftCell="A5" zoomScale="90" zoomScaleNormal="90" zoomScaleSheetLayoutView="90" workbookViewId="0">
      <selection activeCell="A11" sqref="A11:L14"/>
    </sheetView>
  </sheetViews>
  <sheetFormatPr defaultColWidth="9.109375" defaultRowHeight="15.6" x14ac:dyDescent="0.3"/>
  <cols>
    <col min="1" max="1" width="36.88671875" style="3" bestFit="1" customWidth="1"/>
    <col min="2" max="2" width="20.33203125" style="3" customWidth="1"/>
    <col min="3" max="3" width="12.6640625" style="3" hidden="1" customWidth="1"/>
    <col min="4" max="4" width="16.6640625" style="3" hidden="1" customWidth="1"/>
    <col min="5" max="5" width="14.6640625" style="3" bestFit="1" customWidth="1"/>
    <col min="6" max="6" width="14.44140625" style="3" bestFit="1" customWidth="1"/>
    <col min="7" max="7" width="14.6640625" style="3" bestFit="1" customWidth="1"/>
    <col min="8" max="8" width="17" style="3" bestFit="1" customWidth="1"/>
    <col min="9" max="9" width="11.33203125" style="3" bestFit="1" customWidth="1"/>
    <col min="10" max="10" width="15.109375" style="3" bestFit="1" customWidth="1"/>
    <col min="11" max="12" width="14.6640625" style="3" bestFit="1" customWidth="1"/>
    <col min="13" max="15" width="9.109375" style="3" customWidth="1"/>
    <col min="16" max="18" width="9.109375" style="1" customWidth="1"/>
    <col min="19" max="16384" width="9.109375" style="1"/>
  </cols>
  <sheetData>
    <row r="1" spans="1:18" ht="20.25" customHeight="1" x14ac:dyDescent="0.3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8" ht="21" customHeight="1" x14ac:dyDescent="0.3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4" spans="1:18" x14ac:dyDescent="0.3">
      <c r="B4" s="3" t="s">
        <v>4</v>
      </c>
      <c r="E4" s="4">
        <v>0.17399999999999999</v>
      </c>
      <c r="F4" s="5"/>
    </row>
    <row r="5" spans="1:18" x14ac:dyDescent="0.3">
      <c r="B5" s="3" t="s">
        <v>2</v>
      </c>
      <c r="E5" s="3">
        <v>365</v>
      </c>
    </row>
    <row r="7" spans="1:18" ht="22.5" customHeight="1" x14ac:dyDescent="0.3">
      <c r="A7" s="15" t="s">
        <v>18</v>
      </c>
      <c r="B7" s="17">
        <v>4112160</v>
      </c>
      <c r="I7" s="6"/>
      <c r="J7" s="6"/>
      <c r="K7" s="6"/>
    </row>
    <row r="8" spans="1:18" ht="12.75" customHeight="1" x14ac:dyDescent="0.3">
      <c r="A8" s="7"/>
      <c r="B8" s="48" t="s">
        <v>0</v>
      </c>
      <c r="C8" s="48"/>
      <c r="D8" s="48"/>
      <c r="E8" s="49" t="s">
        <v>1</v>
      </c>
      <c r="F8" s="49"/>
      <c r="G8" s="50"/>
      <c r="H8" s="50"/>
      <c r="I8" s="51" t="s">
        <v>21</v>
      </c>
      <c r="J8" s="52"/>
      <c r="K8" s="53"/>
      <c r="L8" s="54" t="s">
        <v>5</v>
      </c>
    </row>
    <row r="9" spans="1:18" ht="62.4" x14ac:dyDescent="0.3">
      <c r="A9" s="7"/>
      <c r="B9" s="22" t="s">
        <v>7</v>
      </c>
      <c r="C9" s="22" t="s">
        <v>23</v>
      </c>
      <c r="D9" s="22" t="s">
        <v>6</v>
      </c>
      <c r="E9" s="23" t="s">
        <v>11</v>
      </c>
      <c r="F9" s="23" t="s">
        <v>12</v>
      </c>
      <c r="G9" s="24" t="s">
        <v>8</v>
      </c>
      <c r="H9" s="24" t="s">
        <v>9</v>
      </c>
      <c r="I9" s="8" t="s">
        <v>3</v>
      </c>
      <c r="J9" s="8" t="s">
        <v>20</v>
      </c>
      <c r="K9" s="8" t="s">
        <v>10</v>
      </c>
      <c r="L9" s="55"/>
      <c r="M9" s="58" t="s">
        <v>33</v>
      </c>
      <c r="N9" s="58"/>
      <c r="O9" s="58"/>
      <c r="P9" s="58"/>
      <c r="Q9" s="58"/>
      <c r="R9" s="58"/>
    </row>
    <row r="10" spans="1:18" x14ac:dyDescent="0.3">
      <c r="A10" s="7"/>
      <c r="B10" s="22" t="s">
        <v>13</v>
      </c>
      <c r="C10" s="22" t="s">
        <v>22</v>
      </c>
      <c r="D10" s="22" t="s">
        <v>24</v>
      </c>
      <c r="E10" s="23" t="s">
        <v>14</v>
      </c>
      <c r="F10" s="23" t="s">
        <v>15</v>
      </c>
      <c r="G10" s="24" t="s">
        <v>16</v>
      </c>
      <c r="H10" s="24" t="s">
        <v>17</v>
      </c>
      <c r="I10" s="8" t="s">
        <v>14</v>
      </c>
      <c r="J10" s="8" t="s">
        <v>16</v>
      </c>
      <c r="K10" s="8" t="s">
        <v>25</v>
      </c>
      <c r="L10" s="56"/>
      <c r="M10" s="18"/>
      <c r="N10" s="19"/>
      <c r="O10" s="19"/>
      <c r="P10" s="20"/>
      <c r="Q10" s="20"/>
      <c r="R10" s="21"/>
    </row>
    <row r="11" spans="1:18" s="2" customFormat="1" ht="60" customHeight="1" x14ac:dyDescent="0.3">
      <c r="A11" s="16" t="s">
        <v>26</v>
      </c>
      <c r="B11" s="9">
        <v>4715311.07</v>
      </c>
      <c r="C11" s="10">
        <v>0</v>
      </c>
      <c r="D11" s="10">
        <f>B11-C11</f>
        <v>4715311.07</v>
      </c>
      <c r="E11" s="10">
        <v>0</v>
      </c>
      <c r="F11" s="11">
        <v>0</v>
      </c>
      <c r="G11" s="10">
        <f>B11-E11</f>
        <v>4715311.07</v>
      </c>
      <c r="H11" s="12">
        <v>90</v>
      </c>
      <c r="I11" s="10">
        <f>E11*$E$4/$E$5*F11</f>
        <v>0</v>
      </c>
      <c r="J11" s="10">
        <f>G11*$E$4/$E$5*H11</f>
        <v>202306.22289369864</v>
      </c>
      <c r="K11" s="10">
        <f>I11-J11</f>
        <v>-202306.22289369864</v>
      </c>
      <c r="L11" s="13">
        <f>B11+K11</f>
        <v>4513004.8471063012</v>
      </c>
      <c r="M11" s="59" t="s">
        <v>34</v>
      </c>
      <c r="N11" s="60"/>
      <c r="O11" s="60"/>
      <c r="P11" s="60"/>
      <c r="Q11" s="60"/>
      <c r="R11" s="60"/>
    </row>
    <row r="12" spans="1:18" s="2" customFormat="1" ht="67.5" customHeight="1" x14ac:dyDescent="0.3">
      <c r="A12" s="16" t="s">
        <v>27</v>
      </c>
      <c r="B12" s="9">
        <v>4694149.26</v>
      </c>
      <c r="C12" s="10">
        <v>0</v>
      </c>
      <c r="D12" s="10">
        <f>B12-C12</f>
        <v>4694149.26</v>
      </c>
      <c r="E12" s="10">
        <v>1882000</v>
      </c>
      <c r="F12" s="11">
        <v>40</v>
      </c>
      <c r="G12" s="10">
        <f>B12-E12</f>
        <v>2812149.26</v>
      </c>
      <c r="H12" s="12">
        <v>90</v>
      </c>
      <c r="I12" s="10">
        <f>E12*$E$4/$E$5*F12</f>
        <v>35886.904109589042</v>
      </c>
      <c r="J12" s="10">
        <f>G12*$E$4/$E$5*H12</f>
        <v>120652.7600317808</v>
      </c>
      <c r="K12" s="10">
        <f>I12-J12</f>
        <v>-84765.855922191753</v>
      </c>
      <c r="L12" s="13">
        <f>B12+K12</f>
        <v>4609383.4040778084</v>
      </c>
      <c r="M12" s="61" t="s">
        <v>31</v>
      </c>
      <c r="N12" s="62"/>
      <c r="O12" s="62"/>
      <c r="P12" s="62"/>
      <c r="Q12" s="62"/>
      <c r="R12" s="63"/>
    </row>
    <row r="13" spans="1:18" ht="148.5" customHeight="1" x14ac:dyDescent="0.3">
      <c r="A13" s="25" t="s">
        <v>37</v>
      </c>
      <c r="B13" s="9">
        <v>4448226.28</v>
      </c>
      <c r="C13" s="10">
        <v>0</v>
      </c>
      <c r="D13" s="10">
        <f>B13-C13</f>
        <v>4448226.28</v>
      </c>
      <c r="E13" s="10">
        <v>4448226.28</v>
      </c>
      <c r="F13" s="11">
        <v>15</v>
      </c>
      <c r="G13" s="10">
        <f>B13-E13</f>
        <v>0</v>
      </c>
      <c r="H13" s="12">
        <v>0</v>
      </c>
      <c r="I13" s="10">
        <f>E13*$E$4/$E$5*F13</f>
        <v>31807.864632328765</v>
      </c>
      <c r="J13" s="10">
        <f>G13*$E$4/$E$5*H13</f>
        <v>0</v>
      </c>
      <c r="K13" s="10">
        <f>I13-J13</f>
        <v>31807.864632328765</v>
      </c>
      <c r="L13" s="26">
        <f>B13+K13</f>
        <v>4480034.1446323292</v>
      </c>
      <c r="M13" s="64" t="s">
        <v>35</v>
      </c>
      <c r="N13" s="65"/>
      <c r="O13" s="65"/>
      <c r="P13" s="65"/>
      <c r="Q13" s="65"/>
      <c r="R13" s="66"/>
    </row>
    <row r="14" spans="1:18" ht="68.25" customHeight="1" x14ac:dyDescent="0.3">
      <c r="A14" s="16" t="s">
        <v>28</v>
      </c>
      <c r="B14" s="9">
        <v>4685490</v>
      </c>
      <c r="C14" s="10">
        <v>0</v>
      </c>
      <c r="D14" s="10">
        <f>B14-C14</f>
        <v>4685490</v>
      </c>
      <c r="E14" s="10">
        <v>2811294</v>
      </c>
      <c r="F14" s="11">
        <v>30</v>
      </c>
      <c r="G14" s="10">
        <f>B14-E14</f>
        <v>1874196</v>
      </c>
      <c r="H14" s="12">
        <v>25</v>
      </c>
      <c r="I14" s="10">
        <f>E14*$E$4/$E$5*F14</f>
        <v>40205.355287671227</v>
      </c>
      <c r="J14" s="10">
        <f>G14*$E$4/$E$5*H14</f>
        <v>22336.308493150686</v>
      </c>
      <c r="K14" s="10">
        <f>I14-J14</f>
        <v>17869.046794520542</v>
      </c>
      <c r="L14" s="13">
        <f>B14+K14</f>
        <v>4703359.0467945207</v>
      </c>
      <c r="M14" s="57" t="s">
        <v>32</v>
      </c>
      <c r="N14" s="57"/>
      <c r="O14" s="57"/>
      <c r="P14" s="57"/>
      <c r="Q14" s="57"/>
      <c r="R14" s="57"/>
    </row>
    <row r="15" spans="1:18" ht="32.25" customHeight="1" x14ac:dyDescent="0.3">
      <c r="A15" s="14"/>
    </row>
    <row r="16" spans="1:18" x14ac:dyDescent="0.3">
      <c r="A16" s="67" t="s">
        <v>41</v>
      </c>
      <c r="B16" s="67"/>
      <c r="C16" s="67"/>
      <c r="D16" s="67"/>
      <c r="E16" s="67"/>
      <c r="F16" s="68" t="s">
        <v>40</v>
      </c>
      <c r="G16" s="69"/>
      <c r="H16" s="69"/>
      <c r="I16" s="69"/>
      <c r="J16" s="70"/>
    </row>
    <row r="17" spans="1:10" ht="138" customHeight="1" x14ac:dyDescent="0.3">
      <c r="A17" s="57" t="s">
        <v>38</v>
      </c>
      <c r="B17" s="57"/>
      <c r="C17" s="57"/>
      <c r="D17" s="57"/>
      <c r="E17" s="57"/>
      <c r="F17" s="57" t="s">
        <v>39</v>
      </c>
      <c r="G17" s="57"/>
      <c r="H17" s="57"/>
      <c r="I17" s="57"/>
      <c r="J17" s="57"/>
    </row>
    <row r="18" spans="1:10" x14ac:dyDescent="0.3">
      <c r="A18" s="14"/>
      <c r="F18" s="3" t="s">
        <v>36</v>
      </c>
    </row>
    <row r="19" spans="1:10" x14ac:dyDescent="0.3">
      <c r="A19" s="27" t="s">
        <v>30</v>
      </c>
    </row>
  </sheetData>
  <mergeCells count="15">
    <mergeCell ref="A17:E17"/>
    <mergeCell ref="F17:J17"/>
    <mergeCell ref="M9:R9"/>
    <mergeCell ref="M11:R11"/>
    <mergeCell ref="M12:R12"/>
    <mergeCell ref="M13:R13"/>
    <mergeCell ref="M14:R14"/>
    <mergeCell ref="A16:E16"/>
    <mergeCell ref="F16:J16"/>
    <mergeCell ref="A1:L1"/>
    <mergeCell ref="A2:L2"/>
    <mergeCell ref="B8:D8"/>
    <mergeCell ref="E8:H8"/>
    <mergeCell ref="I8:K8"/>
    <mergeCell ref="L8:L10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8" sqref="B8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E50"/>
  <sheetViews>
    <sheetView tabSelected="1" zoomScale="82" zoomScaleNormal="82" zoomScaleSheetLayoutView="85" workbookViewId="0">
      <selection activeCell="A43" sqref="A43:D43"/>
    </sheetView>
  </sheetViews>
  <sheetFormatPr defaultColWidth="9.109375" defaultRowHeight="30" customHeight="1" x14ac:dyDescent="0.25"/>
  <cols>
    <col min="1" max="1" width="45.77734375" style="28" customWidth="1"/>
    <col min="2" max="2" width="37.77734375" style="28" customWidth="1"/>
    <col min="3" max="3" width="34.77734375" style="28" customWidth="1"/>
    <col min="4" max="4" width="33.77734375" style="28" customWidth="1"/>
    <col min="5" max="5" width="34" style="28" customWidth="1"/>
    <col min="6" max="16384" width="9.109375" style="28"/>
  </cols>
  <sheetData>
    <row r="1" spans="1:4" ht="30" customHeight="1" x14ac:dyDescent="0.25">
      <c r="A1" s="76" t="s">
        <v>54</v>
      </c>
      <c r="B1" s="76"/>
      <c r="C1" s="76"/>
      <c r="D1" s="29"/>
    </row>
    <row r="2" spans="1:4" ht="30" customHeight="1" x14ac:dyDescent="0.3">
      <c r="A2" s="77" t="s">
        <v>44</v>
      </c>
      <c r="B2" s="78"/>
      <c r="C2" s="78"/>
      <c r="D2" s="29"/>
    </row>
    <row r="3" spans="1:4" ht="30" customHeight="1" x14ac:dyDescent="0.25">
      <c r="A3" s="30" t="s">
        <v>49</v>
      </c>
      <c r="B3" s="79" t="s">
        <v>63</v>
      </c>
      <c r="C3" s="80"/>
      <c r="D3" s="29"/>
    </row>
    <row r="4" spans="1:4" ht="30" customHeight="1" x14ac:dyDescent="0.25">
      <c r="A4" s="30" t="s">
        <v>48</v>
      </c>
      <c r="B4" s="81" t="s">
        <v>65</v>
      </c>
      <c r="C4" s="82"/>
      <c r="D4" s="29"/>
    </row>
    <row r="5" spans="1:4" ht="19.5" customHeight="1" x14ac:dyDescent="0.25">
      <c r="A5" s="30" t="s">
        <v>50</v>
      </c>
      <c r="B5" s="83">
        <v>45082</v>
      </c>
      <c r="C5" s="84"/>
      <c r="D5" s="29"/>
    </row>
    <row r="6" spans="1:4" ht="30" customHeight="1" x14ac:dyDescent="0.25">
      <c r="A6" s="30" t="s">
        <v>52</v>
      </c>
      <c r="B6" s="81" t="s">
        <v>64</v>
      </c>
      <c r="C6" s="82"/>
      <c r="D6" s="29"/>
    </row>
    <row r="7" spans="1:4" ht="21.75" customHeight="1" x14ac:dyDescent="0.25">
      <c r="A7" s="85" t="s">
        <v>51</v>
      </c>
      <c r="B7" s="85"/>
      <c r="C7" s="85"/>
      <c r="D7" s="29"/>
    </row>
    <row r="8" spans="1:4" ht="21.75" customHeight="1" x14ac:dyDescent="0.25">
      <c r="A8" s="31" t="s">
        <v>47</v>
      </c>
      <c r="B8" s="34" t="s">
        <v>66</v>
      </c>
      <c r="C8" s="34" t="s">
        <v>67</v>
      </c>
      <c r="D8" s="29"/>
    </row>
    <row r="9" spans="1:4" ht="21.75" customHeight="1" x14ac:dyDescent="0.25">
      <c r="A9" s="31" t="s">
        <v>45</v>
      </c>
      <c r="B9" s="33">
        <v>7800</v>
      </c>
      <c r="C9" s="33">
        <v>11000</v>
      </c>
      <c r="D9" s="29"/>
    </row>
    <row r="10" spans="1:4" ht="30" customHeight="1" x14ac:dyDescent="0.25">
      <c r="A10" s="31" t="s">
        <v>46</v>
      </c>
      <c r="B10" s="40">
        <v>7734.2406575342466</v>
      </c>
      <c r="C10" s="36">
        <v>11132.482191780822</v>
      </c>
      <c r="D10" s="29"/>
    </row>
    <row r="11" spans="1:4" ht="36.6" customHeight="1" x14ac:dyDescent="0.25">
      <c r="A11" s="31" t="s">
        <v>42</v>
      </c>
      <c r="B11" s="38" t="s">
        <v>68</v>
      </c>
      <c r="C11" s="35" t="s">
        <v>61</v>
      </c>
      <c r="D11" s="29"/>
    </row>
    <row r="12" spans="1:4" ht="54.6" customHeight="1" x14ac:dyDescent="0.25">
      <c r="A12" s="71" t="s">
        <v>58</v>
      </c>
      <c r="B12" s="41" t="s">
        <v>71</v>
      </c>
      <c r="C12" s="39"/>
      <c r="D12" s="29"/>
    </row>
    <row r="13" spans="1:4" ht="38.4" customHeight="1" x14ac:dyDescent="0.25">
      <c r="A13" s="71"/>
      <c r="B13" s="41" t="s">
        <v>69</v>
      </c>
      <c r="C13" s="39"/>
      <c r="D13" s="29"/>
    </row>
    <row r="14" spans="1:4" ht="30" customHeight="1" x14ac:dyDescent="0.25">
      <c r="A14" s="43" t="s">
        <v>53</v>
      </c>
      <c r="B14" s="44"/>
      <c r="C14" s="45" t="s">
        <v>62</v>
      </c>
      <c r="D14" s="29"/>
    </row>
    <row r="15" spans="1:4" ht="21.75" customHeight="1" x14ac:dyDescent="0.25">
      <c r="A15" s="72" t="s">
        <v>55</v>
      </c>
      <c r="B15" s="73"/>
      <c r="C15" s="73"/>
      <c r="D15" s="74"/>
    </row>
    <row r="16" spans="1:4" ht="30.6" customHeight="1" x14ac:dyDescent="0.25">
      <c r="A16" s="31" t="s">
        <v>47</v>
      </c>
      <c r="B16" s="34" t="s">
        <v>66</v>
      </c>
      <c r="C16" s="34" t="s">
        <v>67</v>
      </c>
      <c r="D16" s="34" t="s">
        <v>70</v>
      </c>
    </row>
    <row r="17" spans="1:5" ht="21.75" customHeight="1" x14ac:dyDescent="0.25">
      <c r="A17" s="31" t="s">
        <v>45</v>
      </c>
      <c r="B17" s="40">
        <v>10272</v>
      </c>
      <c r="C17" s="33">
        <v>9450</v>
      </c>
      <c r="D17" s="33">
        <v>10000</v>
      </c>
    </row>
    <row r="18" spans="1:5" ht="30" customHeight="1" x14ac:dyDescent="0.25">
      <c r="A18" s="31" t="s">
        <v>46</v>
      </c>
      <c r="B18" s="40">
        <v>10185.400004383562</v>
      </c>
      <c r="C18" s="36">
        <v>9563.8142465753426</v>
      </c>
      <c r="D18" s="33">
        <v>10084.306849315068</v>
      </c>
    </row>
    <row r="19" spans="1:5" ht="30" customHeight="1" x14ac:dyDescent="0.25">
      <c r="A19" s="31" t="s">
        <v>42</v>
      </c>
      <c r="B19" s="38" t="s">
        <v>68</v>
      </c>
      <c r="C19" s="35" t="s">
        <v>61</v>
      </c>
      <c r="D19" s="35" t="s">
        <v>61</v>
      </c>
    </row>
    <row r="20" spans="1:5" ht="67.2" customHeight="1" x14ac:dyDescent="0.25">
      <c r="A20" s="31" t="s">
        <v>58</v>
      </c>
      <c r="B20" s="41" t="s">
        <v>71</v>
      </c>
      <c r="C20" s="39"/>
      <c r="D20" s="46"/>
    </row>
    <row r="21" spans="1:5" ht="30" customHeight="1" x14ac:dyDescent="0.25">
      <c r="A21" s="43" t="s">
        <v>53</v>
      </c>
      <c r="B21" s="44"/>
      <c r="C21" s="45" t="s">
        <v>62</v>
      </c>
      <c r="D21" s="86"/>
    </row>
    <row r="22" spans="1:5" ht="21.75" customHeight="1" x14ac:dyDescent="0.25">
      <c r="A22" s="85" t="s">
        <v>56</v>
      </c>
      <c r="B22" s="85"/>
      <c r="C22" s="85"/>
      <c r="D22" s="85"/>
      <c r="E22" s="85"/>
    </row>
    <row r="23" spans="1:5" ht="21.75" customHeight="1" x14ac:dyDescent="0.25">
      <c r="A23" s="31" t="s">
        <v>47</v>
      </c>
      <c r="B23" s="34" t="s">
        <v>66</v>
      </c>
      <c r="C23" s="34" t="s">
        <v>67</v>
      </c>
      <c r="D23" s="34" t="s">
        <v>72</v>
      </c>
      <c r="E23" s="34" t="s">
        <v>70</v>
      </c>
    </row>
    <row r="24" spans="1:5" ht="21.75" customHeight="1" x14ac:dyDescent="0.25">
      <c r="A24" s="31" t="s">
        <v>45</v>
      </c>
      <c r="B24" s="33">
        <v>11480</v>
      </c>
      <c r="C24" s="33">
        <v>11180</v>
      </c>
      <c r="D24" s="33">
        <v>13750</v>
      </c>
      <c r="E24" s="33">
        <v>19866.8</v>
      </c>
    </row>
    <row r="25" spans="1:5" ht="30" customHeight="1" x14ac:dyDescent="0.25">
      <c r="A25" s="31" t="s">
        <v>46</v>
      </c>
      <c r="B25" s="40">
        <v>11383.215736986302</v>
      </c>
      <c r="C25" s="36">
        <v>11314.650082191782</v>
      </c>
      <c r="D25" s="33">
        <v>13832.801369863013</v>
      </c>
      <c r="E25" s="33">
        <v>20034.290731397261</v>
      </c>
    </row>
    <row r="26" spans="1:5" ht="30" customHeight="1" x14ac:dyDescent="0.25">
      <c r="A26" s="31" t="s">
        <v>42</v>
      </c>
      <c r="B26" s="38" t="s">
        <v>68</v>
      </c>
      <c r="C26" s="35" t="s">
        <v>61</v>
      </c>
      <c r="D26" s="35" t="s">
        <v>61</v>
      </c>
      <c r="E26" s="35" t="s">
        <v>61</v>
      </c>
    </row>
    <row r="27" spans="1:5" ht="63.6" customHeight="1" x14ac:dyDescent="0.25">
      <c r="A27" s="31" t="s">
        <v>58</v>
      </c>
      <c r="B27" s="41" t="s">
        <v>71</v>
      </c>
      <c r="C27" s="39"/>
      <c r="D27" s="46"/>
      <c r="E27" s="42"/>
    </row>
    <row r="28" spans="1:5" ht="30" customHeight="1" x14ac:dyDescent="0.25">
      <c r="A28" s="31" t="s">
        <v>53</v>
      </c>
      <c r="B28" s="42"/>
      <c r="C28" s="37" t="s">
        <v>62</v>
      </c>
      <c r="D28" s="32"/>
      <c r="E28" s="42"/>
    </row>
    <row r="29" spans="1:5" ht="21.75" customHeight="1" x14ac:dyDescent="0.25">
      <c r="A29" s="85" t="s">
        <v>57</v>
      </c>
      <c r="B29" s="85"/>
      <c r="C29" s="85"/>
      <c r="D29" s="85"/>
    </row>
    <row r="30" spans="1:5" ht="30.6" customHeight="1" x14ac:dyDescent="0.25">
      <c r="A30" s="31" t="s">
        <v>47</v>
      </c>
      <c r="B30" s="34" t="s">
        <v>66</v>
      </c>
      <c r="C30" s="34" t="s">
        <v>67</v>
      </c>
      <c r="D30" s="34" t="s">
        <v>72</v>
      </c>
    </row>
    <row r="31" spans="1:5" ht="21.75" customHeight="1" x14ac:dyDescent="0.25">
      <c r="A31" s="31" t="s">
        <v>45</v>
      </c>
      <c r="B31" s="40">
        <v>8872</v>
      </c>
      <c r="C31" s="33">
        <v>13400</v>
      </c>
      <c r="D31" s="33">
        <v>11625</v>
      </c>
    </row>
    <row r="32" spans="1:5" ht="30" customHeight="1" x14ac:dyDescent="0.25">
      <c r="A32" s="31" t="s">
        <v>46</v>
      </c>
      <c r="B32" s="40">
        <v>8797.2029632876711</v>
      </c>
      <c r="C32" s="40">
        <v>13561.387397260274</v>
      </c>
      <c r="D32" s="36">
        <v>11695.004794520548</v>
      </c>
    </row>
    <row r="33" spans="1:4" ht="30" customHeight="1" x14ac:dyDescent="0.25">
      <c r="A33" s="31" t="s">
        <v>42</v>
      </c>
      <c r="B33" s="38" t="s">
        <v>68</v>
      </c>
      <c r="C33" s="35" t="s">
        <v>61</v>
      </c>
      <c r="D33" s="35" t="s">
        <v>61</v>
      </c>
    </row>
    <row r="34" spans="1:4" ht="67.2" customHeight="1" x14ac:dyDescent="0.25">
      <c r="A34" s="31" t="s">
        <v>58</v>
      </c>
      <c r="B34" s="41" t="s">
        <v>71</v>
      </c>
      <c r="C34" s="39"/>
      <c r="D34" s="46"/>
    </row>
    <row r="35" spans="1:4" ht="30" customHeight="1" x14ac:dyDescent="0.25">
      <c r="A35" s="31" t="s">
        <v>53</v>
      </c>
      <c r="B35" s="42"/>
      <c r="C35" s="42"/>
      <c r="D35" s="37" t="s">
        <v>62</v>
      </c>
    </row>
    <row r="36" spans="1:4" ht="21.75" customHeight="1" x14ac:dyDescent="0.25">
      <c r="A36" s="72" t="s">
        <v>59</v>
      </c>
      <c r="B36" s="73"/>
      <c r="C36" s="73"/>
      <c r="D36" s="74"/>
    </row>
    <row r="37" spans="1:4" ht="30.6" customHeight="1" x14ac:dyDescent="0.25">
      <c r="A37" s="31" t="s">
        <v>47</v>
      </c>
      <c r="B37" s="34" t="s">
        <v>66</v>
      </c>
      <c r="C37" s="34" t="s">
        <v>67</v>
      </c>
      <c r="D37" s="34" t="s">
        <v>72</v>
      </c>
    </row>
    <row r="38" spans="1:4" ht="21.75" customHeight="1" x14ac:dyDescent="0.25">
      <c r="A38" s="31" t="s">
        <v>45</v>
      </c>
      <c r="B38" s="40">
        <v>21076</v>
      </c>
      <c r="C38" s="33">
        <v>21320</v>
      </c>
      <c r="D38" s="33">
        <v>29750</v>
      </c>
    </row>
    <row r="39" spans="1:4" ht="30" customHeight="1" x14ac:dyDescent="0.25">
      <c r="A39" s="31" t="s">
        <v>46</v>
      </c>
      <c r="B39" s="40">
        <v>20898.314884383562</v>
      </c>
      <c r="C39" s="36">
        <v>21576.774575342464</v>
      </c>
      <c r="D39" s="40">
        <v>29929.152054794522</v>
      </c>
    </row>
    <row r="40" spans="1:4" ht="30" customHeight="1" x14ac:dyDescent="0.25">
      <c r="A40" s="31" t="s">
        <v>42</v>
      </c>
      <c r="B40" s="38" t="s">
        <v>68</v>
      </c>
      <c r="C40" s="35" t="s">
        <v>61</v>
      </c>
      <c r="D40" s="35" t="s">
        <v>61</v>
      </c>
    </row>
    <row r="41" spans="1:4" ht="67.2" customHeight="1" x14ac:dyDescent="0.25">
      <c r="A41" s="31" t="s">
        <v>58</v>
      </c>
      <c r="B41" s="41" t="s">
        <v>71</v>
      </c>
      <c r="C41" s="39"/>
      <c r="D41" s="46"/>
    </row>
    <row r="42" spans="1:4" ht="30" customHeight="1" x14ac:dyDescent="0.25">
      <c r="A42" s="31" t="s">
        <v>53</v>
      </c>
      <c r="B42" s="42"/>
      <c r="C42" s="37" t="s">
        <v>62</v>
      </c>
      <c r="D42" s="32"/>
    </row>
    <row r="43" spans="1:4" ht="21.75" customHeight="1" x14ac:dyDescent="0.25">
      <c r="A43" s="72" t="s">
        <v>60</v>
      </c>
      <c r="B43" s="73"/>
      <c r="C43" s="73"/>
      <c r="D43" s="73"/>
    </row>
    <row r="44" spans="1:4" ht="30.6" customHeight="1" x14ac:dyDescent="0.25">
      <c r="A44" s="31" t="s">
        <v>47</v>
      </c>
      <c r="B44" s="34" t="s">
        <v>66</v>
      </c>
      <c r="C44" s="34" t="s">
        <v>67</v>
      </c>
      <c r="D44" s="34" t="s">
        <v>72</v>
      </c>
    </row>
    <row r="45" spans="1:4" ht="21.75" customHeight="1" x14ac:dyDescent="0.25">
      <c r="A45" s="31" t="s">
        <v>45</v>
      </c>
      <c r="B45" s="40">
        <v>10800</v>
      </c>
      <c r="C45" s="33">
        <v>10560</v>
      </c>
      <c r="D45" s="33">
        <v>13125</v>
      </c>
    </row>
    <row r="46" spans="1:4" ht="30" customHeight="1" x14ac:dyDescent="0.25">
      <c r="A46" s="31" t="s">
        <v>46</v>
      </c>
      <c r="B46" s="40">
        <v>10708.948602739725</v>
      </c>
      <c r="C46" s="36">
        <v>10687.18290410959</v>
      </c>
      <c r="D46" s="40">
        <v>13204.037671232876</v>
      </c>
    </row>
    <row r="47" spans="1:4" ht="30" customHeight="1" x14ac:dyDescent="0.25">
      <c r="A47" s="31" t="s">
        <v>42</v>
      </c>
      <c r="B47" s="38" t="s">
        <v>68</v>
      </c>
      <c r="C47" s="35" t="s">
        <v>61</v>
      </c>
      <c r="D47" s="35" t="s">
        <v>61</v>
      </c>
    </row>
    <row r="48" spans="1:4" ht="67.2" customHeight="1" x14ac:dyDescent="0.25">
      <c r="A48" s="31" t="s">
        <v>58</v>
      </c>
      <c r="B48" s="41" t="s">
        <v>71</v>
      </c>
      <c r="C48" s="39"/>
      <c r="D48" s="46"/>
    </row>
    <row r="49" spans="1:4" ht="30" customHeight="1" x14ac:dyDescent="0.25">
      <c r="A49" s="31" t="s">
        <v>53</v>
      </c>
      <c r="B49" s="42"/>
      <c r="C49" s="37" t="s">
        <v>62</v>
      </c>
      <c r="D49" s="37"/>
    </row>
    <row r="50" spans="1:4" ht="37.5" customHeight="1" x14ac:dyDescent="0.25">
      <c r="A50" s="75" t="s">
        <v>43</v>
      </c>
      <c r="B50" s="75"/>
      <c r="C50" s="75"/>
      <c r="D50" s="75"/>
    </row>
  </sheetData>
  <sheetProtection formatCells="0" formatColumns="0" formatRows="0" insertRows="0" selectLockedCells="1"/>
  <mergeCells count="14">
    <mergeCell ref="A29:D29"/>
    <mergeCell ref="A43:D43"/>
    <mergeCell ref="A12:A13"/>
    <mergeCell ref="A36:D36"/>
    <mergeCell ref="A50:D50"/>
    <mergeCell ref="A1:C1"/>
    <mergeCell ref="A2:C2"/>
    <mergeCell ref="B3:C3"/>
    <mergeCell ref="B4:C4"/>
    <mergeCell ref="B6:C6"/>
    <mergeCell ref="B5:C5"/>
    <mergeCell ref="A7:C7"/>
    <mergeCell ref="A15:D15"/>
    <mergeCell ref="A22:E22"/>
  </mergeCells>
  <hyperlinks>
    <hyperlink ref="B4" r:id="rId1" xr:uid="{F0038671-9409-4D16-A9F1-288F537F43EB}"/>
  </hyperlinks>
  <printOptions horizontalCentered="1"/>
  <pageMargins left="0.23622047244094491" right="0.23622047244094491" top="0.15748031496062992" bottom="0.15748031496062992" header="0" footer="0"/>
  <pageSetup paperSize="9" scale="3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9866A5878C1904989021E7A3F198553" ma:contentTypeVersion="0" ma:contentTypeDescription="Создание документа." ma:contentTypeScope="" ma:versionID="60b06e848421505a7701126fe90e0d3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BDC0E-F334-44C2-B5ED-D4D6E6FA9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FE9845-936F-46C7-9C07-1A6E946F98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AD7548-A510-4C45-8921-905C27842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Розрахунок_Аналіз (2)</vt:lpstr>
      <vt:lpstr>Лист1</vt:lpstr>
      <vt:lpstr>Результати</vt:lpstr>
      <vt:lpstr>'Розрахунок_Аналіз (2)'!Область_печати</vt:lpstr>
    </vt:vector>
  </TitlesOfParts>
  <Company>Киевэнерго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Marchenko Evgeniy</dc:creator>
  <cp:lastModifiedBy>Zakharenko Liudmyla</cp:lastModifiedBy>
  <cp:lastPrinted>2017-06-20T07:55:23Z</cp:lastPrinted>
  <dcterms:created xsi:type="dcterms:W3CDTF">2012-10-26T10:29:28Z</dcterms:created>
  <dcterms:modified xsi:type="dcterms:W3CDTF">2023-06-21T04:28:31Z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0x01010059866A5878C1904989021E7A3F198553</vt:lpwstr>
  </property>
</Properties>
</file>